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45" windowWidth="23715" windowHeight="10035"/>
  </bookViews>
  <sheets>
    <sheet name="Härten 10_1050_3_Verg. 10_650_2" sheetId="1" r:id="rId1"/>
  </sheets>
  <calcPr calcId="145621"/>
</workbook>
</file>

<file path=xl/calcChain.xml><?xml version="1.0" encoding="utf-8"?>
<calcChain xmlns="http://schemas.openxmlformats.org/spreadsheetml/2006/main">
  <c r="I123" i="1" l="1"/>
  <c r="I122" i="1"/>
  <c r="I114" i="1"/>
  <c r="I113" i="1"/>
  <c r="B132" i="1"/>
  <c r="B131" i="1"/>
  <c r="D131" i="1" s="1"/>
  <c r="L130" i="1"/>
  <c r="B130" i="1"/>
  <c r="D130" i="1" s="1"/>
  <c r="B124" i="1"/>
  <c r="B123" i="1"/>
  <c r="L122" i="1"/>
  <c r="B122" i="1"/>
  <c r="D122" i="1" s="1"/>
  <c r="B115" i="1"/>
  <c r="B114" i="1"/>
  <c r="L113" i="1"/>
  <c r="B113" i="1"/>
  <c r="D113" i="1" s="1"/>
  <c r="I81" i="1"/>
  <c r="I80" i="1"/>
  <c r="I87" i="1"/>
  <c r="I86" i="1"/>
  <c r="I96" i="1"/>
  <c r="I95" i="1"/>
  <c r="B23" i="1"/>
  <c r="B22" i="1"/>
  <c r="B21" i="1"/>
  <c r="B35" i="1"/>
  <c r="B34" i="1"/>
  <c r="B33" i="1"/>
  <c r="B42" i="1"/>
  <c r="B41" i="1"/>
  <c r="B40" i="1"/>
  <c r="B49" i="1"/>
  <c r="B48" i="1"/>
  <c r="B47" i="1"/>
  <c r="B57" i="1"/>
  <c r="B56" i="1"/>
  <c r="B55" i="1"/>
  <c r="B65" i="1"/>
  <c r="B64" i="1"/>
  <c r="B63" i="1"/>
  <c r="B72" i="1"/>
  <c r="B71" i="1"/>
  <c r="B70" i="1"/>
  <c r="B82" i="1"/>
  <c r="B81" i="1"/>
  <c r="B80" i="1"/>
  <c r="B88" i="1"/>
  <c r="B87" i="1"/>
  <c r="B86" i="1"/>
  <c r="B97" i="1"/>
  <c r="B96" i="1"/>
  <c r="B95" i="1"/>
  <c r="B107" i="1"/>
  <c r="B106" i="1"/>
  <c r="B105" i="1"/>
  <c r="D106" i="1"/>
  <c r="I105" i="1"/>
  <c r="I106" i="1"/>
  <c r="D123" i="1" l="1"/>
  <c r="D114" i="1"/>
  <c r="L105" i="1"/>
  <c r="D105" i="1"/>
  <c r="L95" i="1"/>
  <c r="D96" i="1"/>
  <c r="D95" i="1"/>
  <c r="L86" i="1"/>
  <c r="D86" i="1"/>
  <c r="L80" i="1"/>
  <c r="P71" i="1"/>
  <c r="D81" i="1"/>
  <c r="D80" i="1"/>
  <c r="D71" i="1"/>
  <c r="D70" i="1"/>
  <c r="D63" i="1"/>
  <c r="D64" i="1"/>
  <c r="D55" i="1"/>
  <c r="D56" i="1"/>
  <c r="D41" i="1"/>
  <c r="D40" i="1"/>
  <c r="D34" i="1"/>
  <c r="D33" i="1"/>
  <c r="J22" i="1"/>
  <c r="H22" i="1"/>
  <c r="A29" i="1"/>
  <c r="B29" i="1" s="1"/>
  <c r="D29" i="1" s="1"/>
  <c r="D28" i="1"/>
  <c r="B28" i="1"/>
  <c r="D87" i="1" l="1"/>
  <c r="D22" i="1"/>
  <c r="D21" i="1" l="1"/>
</calcChain>
</file>

<file path=xl/sharedStrings.xml><?xml version="1.0" encoding="utf-8"?>
<sst xmlns="http://schemas.openxmlformats.org/spreadsheetml/2006/main" count="110" uniqueCount="56">
  <si>
    <t>Zeit absolut</t>
  </si>
  <si>
    <t>Zeit [s]</t>
  </si>
  <si>
    <t>Temperatur [°C]</t>
  </si>
  <si>
    <t>HR [K/s]</t>
  </si>
  <si>
    <t>Curie sichtbar ab</t>
  </si>
  <si>
    <t>TA</t>
  </si>
  <si>
    <t>P [%]</t>
  </si>
  <si>
    <t>V006</t>
  </si>
  <si>
    <t>V009 (neuer, normalisierter Stab)</t>
  </si>
  <si>
    <t>V011 (normalisierter Stab, 2x gehärtet)</t>
  </si>
  <si>
    <t>Anlassen</t>
  </si>
  <si>
    <t>s</t>
  </si>
  <si>
    <t>Aufheizen</t>
  </si>
  <si>
    <t>Halten</t>
  </si>
  <si>
    <t>V013 (Härten + Anlassen)</t>
  </si>
  <si>
    <t>V014 (Härten + Anlassen)</t>
  </si>
  <si>
    <t>Der angelassene Zustand erfordert beim Austenitisieren etwas mehr Energie!</t>
  </si>
  <si>
    <t>zw. TE</t>
  </si>
  <si>
    <t>V015 (Härten + Anlassen)</t>
  </si>
  <si>
    <t>649=MW</t>
  </si>
  <si>
    <t>653=MW</t>
  </si>
  <si>
    <t>V017 (neuer, normalisierter Stab, Härten + Anlassen)</t>
  </si>
  <si>
    <r>
      <t xml:space="preserve">V004  – </t>
    </r>
    <r>
      <rPr>
        <b/>
        <sz val="11"/>
        <color rgb="FFFF0000"/>
        <rFont val="Calibri"/>
        <family val="2"/>
        <scheme val="minor"/>
      </rPr>
      <t>Probenbruch</t>
    </r>
  </si>
  <si>
    <r>
      <t xml:space="preserve">V007 – </t>
    </r>
    <r>
      <rPr>
        <b/>
        <sz val="11"/>
        <color rgb="FFFF0000"/>
        <rFont val="Calibri"/>
        <family val="2"/>
        <scheme val="minor"/>
      </rPr>
      <t>Probenbruch</t>
    </r>
  </si>
  <si>
    <t>V010 (normalisierter Stab, 1x gehärtet) – Ausgangszustand nun gehärtet</t>
  </si>
  <si>
    <t>V020 (neuer, normalisierter Stab, Härten + Anlassen)</t>
  </si>
  <si>
    <t>V023 (neuer, normalisierter Stab, Härten + Anlassen)</t>
  </si>
  <si>
    <t>V024 (Vergütung 3x neue, normalisierte Stäbe, Härten + Anlassen)</t>
  </si>
  <si>
    <r>
      <rPr>
        <b/>
        <sz val="11"/>
        <color theme="1"/>
        <rFont val="Calibri"/>
        <family val="2"/>
        <scheme val="minor"/>
      </rPr>
      <t>Hinweis:</t>
    </r>
    <r>
      <rPr>
        <sz val="11"/>
        <color theme="1"/>
        <rFont val="Calibri"/>
        <family val="2"/>
        <scheme val="minor"/>
      </rPr>
      <t xml:space="preserve"> 20a und 20b sind die Verlängerung der Aufzeichnung, es wurden vom IBA neue Files angelegt</t>
    </r>
  </si>
  <si>
    <t>V29-V31</t>
  </si>
  <si>
    <t>V26-V27</t>
  </si>
  <si>
    <t>2 Aufzeichnungen vom Vergüten der drei Stäbe NOV für Experimente</t>
  </si>
  <si>
    <t>3 Aufzeichnungen vom Härten der drei Stäbe NOG für Experimente</t>
  </si>
  <si>
    <t>°C</t>
  </si>
  <si>
    <t>erster Versuch - bereits benutzter Stab mit TE-Bohrungen</t>
  </si>
  <si>
    <t>V005 - bereits benutzter Stab mit TE-Bohrungen</t>
  </si>
  <si>
    <r>
      <t xml:space="preserve">V012 - </t>
    </r>
    <r>
      <rPr>
        <b/>
        <sz val="11"/>
        <color rgb="FFFF0000"/>
        <rFont val="Calibri"/>
        <family val="2"/>
        <scheme val="minor"/>
      </rPr>
      <t>Proben und TE-Bruch (Kern-TE)</t>
    </r>
  </si>
  <si>
    <t>Aufgabenstellung:</t>
  </si>
  <si>
    <t>für Synchrotron-Eigenspannungsmessungen, Metallographie und XRD-Eigenspannungsmessungen sollen jeweils drei Stäbe statisch gehärtet und vergütet werden</t>
  </si>
  <si>
    <t>Härten:</t>
  </si>
  <si>
    <t>10 K/s / 1050°C / 3 s / Wasser</t>
  </si>
  <si>
    <t>10 K/s / 650°C / 2 s / Luft</t>
  </si>
  <si>
    <t>Anlassen:</t>
  </si>
  <si>
    <t xml:space="preserve">Werkstoff: </t>
  </si>
  <si>
    <t>50CrMo4</t>
  </si>
  <si>
    <t xml:space="preserve">Ausgangszustand: </t>
  </si>
  <si>
    <t>normalisiert 850°C / 20 min / 650°C / 1500 s / "Luft"-Abkühlung (10 K/s) - durchgeführt im MCL-Vakuumofen</t>
  </si>
  <si>
    <t>Rezepte:</t>
  </si>
  <si>
    <t>Nr. 13</t>
  </si>
  <si>
    <t>Nr. 14</t>
  </si>
  <si>
    <t>50CrMo4_10_1050_3</t>
  </si>
  <si>
    <t>50CrMo4_10_650_10_2</t>
  </si>
  <si>
    <t>kp334-02_AP01_A-06_PBK13621</t>
  </si>
  <si>
    <t>Anmerkungen:</t>
  </si>
  <si>
    <t>Versuchsdurchführung</t>
  </si>
  <si>
    <t>Es fällt auf, dass bei Verwendung eines "neuen", trockenen Stabs die beiden TE 1 und TE2 immer nahezu identische Werte anzeigen!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</si>
</sst>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008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164" fontId="0" fillId="0" borderId="0" xfId="0" applyNumberForma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164" fontId="6" fillId="0" borderId="0" xfId="0" applyNumberFormat="1" applyFont="1" applyAlignment="1">
      <alignment vertical="center"/>
    </xf>
    <xf numFmtId="0" fontId="0" fillId="0" borderId="0" xfId="0" applyFont="1" applyAlignment="1">
      <alignment vertical="center"/>
    </xf>
    <xf numFmtId="164" fontId="1" fillId="0" borderId="0" xfId="0" applyNumberFormat="1" applyFont="1" applyAlignment="1">
      <alignment horizontal="center" vertical="center"/>
    </xf>
    <xf numFmtId="164" fontId="1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1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164" fontId="0" fillId="2" borderId="0" xfId="0" applyNumberFormat="1" applyFill="1" applyAlignment="1">
      <alignment vertical="center"/>
    </xf>
    <xf numFmtId="0" fontId="0" fillId="0" borderId="0" xfId="0" applyFill="1" applyAlignment="1">
      <alignment vertical="center"/>
    </xf>
    <xf numFmtId="164" fontId="0" fillId="0" borderId="0" xfId="0" applyNumberFormat="1" applyFill="1" applyAlignment="1">
      <alignment vertical="center"/>
    </xf>
    <xf numFmtId="164" fontId="0" fillId="3" borderId="0" xfId="0" applyNumberFormat="1" applyFill="1" applyAlignme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5" fillId="5" borderId="0" xfId="0" applyFont="1" applyFill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008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1"/>
  <sheetViews>
    <sheetView tabSelected="1" workbookViewId="0">
      <selection activeCell="A14" sqref="A14"/>
    </sheetView>
  </sheetViews>
  <sheetFormatPr baseColWidth="10" defaultRowHeight="15" x14ac:dyDescent="0.25"/>
  <cols>
    <col min="1" max="2" width="11.42578125" style="2"/>
    <col min="3" max="3" width="15.7109375" style="2" customWidth="1"/>
    <col min="4" max="4" width="11.42578125" style="3"/>
    <col min="5" max="5" width="3.7109375" style="2" customWidth="1"/>
    <col min="6" max="6" width="11.42578125" style="3"/>
    <col min="7" max="9" width="11.42578125" style="2"/>
    <col min="10" max="10" width="15.7109375" style="2" customWidth="1"/>
    <col min="11" max="11" width="3.7109375" style="2" customWidth="1"/>
    <col min="12" max="12" width="11.42578125" style="2"/>
    <col min="13" max="13" width="11.42578125" style="3"/>
    <col min="14" max="16384" width="11.42578125" style="2"/>
  </cols>
  <sheetData>
    <row r="1" spans="1:13" s="5" customFormat="1" ht="15.75" x14ac:dyDescent="0.25">
      <c r="A1" s="21" t="s">
        <v>52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</row>
    <row r="2" spans="1:13" s="5" customFormat="1" ht="15.75" x14ac:dyDescent="0.25">
      <c r="A2" s="4" t="s">
        <v>37</v>
      </c>
      <c r="D2" s="6"/>
      <c r="F2" s="6"/>
      <c r="M2" s="6"/>
    </row>
    <row r="3" spans="1:13" x14ac:dyDescent="0.25">
      <c r="A3" s="2" t="s">
        <v>38</v>
      </c>
    </row>
    <row r="5" spans="1:13" x14ac:dyDescent="0.25">
      <c r="A5" s="1" t="s">
        <v>43</v>
      </c>
      <c r="C5" s="2" t="s">
        <v>44</v>
      </c>
    </row>
    <row r="6" spans="1:13" x14ac:dyDescent="0.25">
      <c r="A6" s="1" t="s">
        <v>45</v>
      </c>
      <c r="C6" s="2" t="s">
        <v>46</v>
      </c>
      <c r="D6" s="2"/>
    </row>
    <row r="7" spans="1:13" x14ac:dyDescent="0.25">
      <c r="A7" s="1" t="s">
        <v>39</v>
      </c>
      <c r="C7" s="2" t="s">
        <v>40</v>
      </c>
    </row>
    <row r="8" spans="1:13" x14ac:dyDescent="0.25">
      <c r="A8" s="1" t="s">
        <v>42</v>
      </c>
      <c r="C8" s="2" t="s">
        <v>41</v>
      </c>
    </row>
    <row r="9" spans="1:13" x14ac:dyDescent="0.25">
      <c r="A9" s="1" t="s">
        <v>47</v>
      </c>
      <c r="B9" s="2" t="s">
        <v>48</v>
      </c>
      <c r="C9" s="2" t="s">
        <v>50</v>
      </c>
    </row>
    <row r="10" spans="1:13" x14ac:dyDescent="0.25">
      <c r="B10" s="2" t="s">
        <v>49</v>
      </c>
      <c r="C10" s="7" t="s">
        <v>51</v>
      </c>
    </row>
    <row r="11" spans="1:13" x14ac:dyDescent="0.25">
      <c r="C11" s="7"/>
    </row>
    <row r="12" spans="1:13" x14ac:dyDescent="0.25">
      <c r="A12" s="1" t="s">
        <v>53</v>
      </c>
      <c r="C12" s="7"/>
    </row>
    <row r="13" spans="1:13" x14ac:dyDescent="0.25">
      <c r="A13" s="7" t="s">
        <v>55</v>
      </c>
    </row>
    <row r="14" spans="1:13" x14ac:dyDescent="0.25">
      <c r="A14" s="7"/>
    </row>
    <row r="15" spans="1:13" x14ac:dyDescent="0.25">
      <c r="A15" s="7"/>
    </row>
    <row r="16" spans="1:13" ht="15.75" x14ac:dyDescent="0.25">
      <c r="A16" s="20" t="s">
        <v>54</v>
      </c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</row>
    <row r="17" spans="1:13" x14ac:dyDescent="0.25">
      <c r="A17" s="1" t="s">
        <v>0</v>
      </c>
      <c r="B17" s="1" t="s">
        <v>1</v>
      </c>
      <c r="C17" s="1" t="s">
        <v>2</v>
      </c>
      <c r="D17" s="8" t="s">
        <v>3</v>
      </c>
      <c r="E17" s="1"/>
      <c r="F17" s="8" t="s">
        <v>6</v>
      </c>
    </row>
    <row r="18" spans="1:13" s="1" customFormat="1" x14ac:dyDescent="0.25">
      <c r="H18" s="1" t="s">
        <v>4</v>
      </c>
      <c r="J18" s="1" t="s">
        <v>5</v>
      </c>
      <c r="M18" s="9"/>
    </row>
    <row r="19" spans="1:13" s="1" customFormat="1" x14ac:dyDescent="0.25">
      <c r="A19" s="1" t="s">
        <v>34</v>
      </c>
      <c r="D19" s="8"/>
      <c r="F19" s="8"/>
      <c r="M19" s="9"/>
    </row>
    <row r="20" spans="1:13" x14ac:dyDescent="0.25">
      <c r="A20" s="2">
        <v>25</v>
      </c>
      <c r="B20" s="2">
        <v>0</v>
      </c>
      <c r="C20" s="2">
        <v>20</v>
      </c>
      <c r="H20" s="2">
        <v>750</v>
      </c>
      <c r="I20" s="2" t="s">
        <v>33</v>
      </c>
      <c r="J20" s="2">
        <v>1050</v>
      </c>
      <c r="K20" s="2" t="s">
        <v>33</v>
      </c>
    </row>
    <row r="21" spans="1:13" x14ac:dyDescent="0.25">
      <c r="A21" s="2">
        <v>65</v>
      </c>
      <c r="B21" s="2">
        <f>A21-A20</f>
        <v>40</v>
      </c>
      <c r="C21" s="2">
        <v>744</v>
      </c>
      <c r="D21" s="3">
        <f>(C21-C20)/(B21-B20)</f>
        <v>18.100000000000001</v>
      </c>
    </row>
    <row r="22" spans="1:13" x14ac:dyDescent="0.25">
      <c r="A22" s="2">
        <v>128</v>
      </c>
      <c r="B22" s="2">
        <f>A22-A20</f>
        <v>103</v>
      </c>
      <c r="C22" s="2">
        <v>1046</v>
      </c>
      <c r="D22" s="3">
        <f>(C22-C21)/(B22-B21)</f>
        <v>4.7936507936507935</v>
      </c>
      <c r="H22" s="2">
        <f>(H20-20)/10</f>
        <v>73</v>
      </c>
      <c r="I22" s="2" t="s">
        <v>11</v>
      </c>
      <c r="J22" s="2">
        <f>(J20-H20)/10</f>
        <v>30</v>
      </c>
      <c r="K22" s="2" t="s">
        <v>11</v>
      </c>
    </row>
    <row r="23" spans="1:13" x14ac:dyDescent="0.25">
      <c r="A23" s="2">
        <v>131</v>
      </c>
      <c r="B23" s="2">
        <f>A23-A20</f>
        <v>106</v>
      </c>
      <c r="C23" s="2">
        <v>1052</v>
      </c>
    </row>
    <row r="26" spans="1:13" x14ac:dyDescent="0.25">
      <c r="A26" s="1" t="s">
        <v>22</v>
      </c>
    </row>
    <row r="27" spans="1:13" x14ac:dyDescent="0.25">
      <c r="A27" s="2">
        <v>44</v>
      </c>
      <c r="B27" s="2">
        <v>0</v>
      </c>
      <c r="C27" s="2">
        <v>20</v>
      </c>
    </row>
    <row r="28" spans="1:13" x14ac:dyDescent="0.25">
      <c r="A28" s="2">
        <v>84</v>
      </c>
      <c r="B28" s="2">
        <f>A28-A27</f>
        <v>40</v>
      </c>
      <c r="C28" s="2">
        <v>479</v>
      </c>
      <c r="D28" s="3">
        <f>(C28-C27)/(B28-B27)</f>
        <v>11.475</v>
      </c>
      <c r="F28" s="3">
        <v>4</v>
      </c>
    </row>
    <row r="29" spans="1:13" x14ac:dyDescent="0.25">
      <c r="A29" s="2">
        <f>A28+63</f>
        <v>147</v>
      </c>
      <c r="B29" s="2">
        <f>A29-A27</f>
        <v>103</v>
      </c>
      <c r="C29" s="10">
        <v>1600</v>
      </c>
      <c r="D29" s="3">
        <f>(C29-C28)/(B29-B28)</f>
        <v>17.793650793650794</v>
      </c>
      <c r="F29" s="3">
        <v>15</v>
      </c>
    </row>
    <row r="31" spans="1:13" x14ac:dyDescent="0.25">
      <c r="A31" s="1" t="s">
        <v>35</v>
      </c>
    </row>
    <row r="32" spans="1:13" x14ac:dyDescent="0.25">
      <c r="A32" s="2">
        <v>9.5</v>
      </c>
      <c r="B32" s="2">
        <v>0</v>
      </c>
      <c r="C32" s="2">
        <v>20</v>
      </c>
    </row>
    <row r="33" spans="1:6" x14ac:dyDescent="0.25">
      <c r="A33" s="2">
        <v>82.5</v>
      </c>
      <c r="B33" s="2">
        <f>A33-A32</f>
        <v>73</v>
      </c>
      <c r="C33" s="2">
        <v>644</v>
      </c>
      <c r="D33" s="3">
        <f>(C33-C32)/(B33-B32)</f>
        <v>8.5479452054794525</v>
      </c>
      <c r="F33" s="3">
        <v>3.6</v>
      </c>
    </row>
    <row r="34" spans="1:6" x14ac:dyDescent="0.25">
      <c r="A34" s="2">
        <v>112.5</v>
      </c>
      <c r="B34" s="2">
        <f>A34-A32</f>
        <v>103</v>
      </c>
      <c r="C34" s="2">
        <v>916</v>
      </c>
      <c r="D34" s="3">
        <f>(C34-C33)/(B34-B33)</f>
        <v>9.0666666666666664</v>
      </c>
      <c r="F34" s="3">
        <v>8.5</v>
      </c>
    </row>
    <row r="35" spans="1:6" x14ac:dyDescent="0.25">
      <c r="A35" s="2">
        <v>115.5</v>
      </c>
      <c r="B35" s="2">
        <f>A35-A32</f>
        <v>106</v>
      </c>
      <c r="C35" s="2">
        <v>936.5</v>
      </c>
      <c r="F35" s="3">
        <v>8</v>
      </c>
    </row>
    <row r="38" spans="1:6" x14ac:dyDescent="0.25">
      <c r="A38" s="1" t="s">
        <v>7</v>
      </c>
    </row>
    <row r="39" spans="1:6" x14ac:dyDescent="0.25">
      <c r="A39" s="2">
        <v>61</v>
      </c>
      <c r="B39" s="2">
        <v>0</v>
      </c>
      <c r="C39" s="2">
        <v>21</v>
      </c>
    </row>
    <row r="40" spans="1:6" x14ac:dyDescent="0.25">
      <c r="A40" s="2">
        <v>134</v>
      </c>
      <c r="B40" s="2">
        <f>A40-A39</f>
        <v>73</v>
      </c>
      <c r="C40" s="2">
        <v>701</v>
      </c>
      <c r="D40" s="3">
        <f>(C40-C39)/(B40-B39)</f>
        <v>9.3150684931506849</v>
      </c>
      <c r="F40" s="3">
        <v>4</v>
      </c>
    </row>
    <row r="41" spans="1:6" x14ac:dyDescent="0.25">
      <c r="A41" s="2">
        <v>164</v>
      </c>
      <c r="B41" s="2">
        <f>A41-A39</f>
        <v>103</v>
      </c>
      <c r="C41" s="2">
        <v>1010</v>
      </c>
      <c r="D41" s="3">
        <f>(C41-C40)/(B41-B40)</f>
        <v>10.3</v>
      </c>
      <c r="F41" s="3">
        <v>9.5</v>
      </c>
    </row>
    <row r="42" spans="1:6" x14ac:dyDescent="0.25">
      <c r="A42" s="2">
        <v>167</v>
      </c>
      <c r="B42" s="2">
        <f>A42-A39</f>
        <v>106</v>
      </c>
      <c r="C42" s="2">
        <v>1016</v>
      </c>
      <c r="F42" s="3">
        <v>5</v>
      </c>
    </row>
    <row r="45" spans="1:6" x14ac:dyDescent="0.25">
      <c r="A45" s="1" t="s">
        <v>23</v>
      </c>
    </row>
    <row r="46" spans="1:6" x14ac:dyDescent="0.25">
      <c r="A46" s="2">
        <v>7.5</v>
      </c>
      <c r="B46" s="2">
        <v>0</v>
      </c>
      <c r="C46" s="2">
        <v>21</v>
      </c>
    </row>
    <row r="47" spans="1:6" x14ac:dyDescent="0.25">
      <c r="A47" s="2">
        <v>80.5</v>
      </c>
      <c r="B47" s="2">
        <f>A47-A46</f>
        <v>73</v>
      </c>
      <c r="C47" s="2">
        <v>793</v>
      </c>
      <c r="F47" s="3">
        <v>4.5</v>
      </c>
    </row>
    <row r="48" spans="1:6" x14ac:dyDescent="0.25">
      <c r="A48" s="2">
        <v>110.5</v>
      </c>
      <c r="B48" s="2">
        <f>A48-A46</f>
        <v>103</v>
      </c>
      <c r="C48" s="10">
        <v>1140</v>
      </c>
      <c r="F48" s="3">
        <v>9.8000000000000007</v>
      </c>
    </row>
    <row r="49" spans="1:13" x14ac:dyDescent="0.25">
      <c r="A49" s="2">
        <v>113.5</v>
      </c>
      <c r="B49" s="2">
        <f>A49-A46</f>
        <v>106</v>
      </c>
      <c r="C49" s="10">
        <v>1143</v>
      </c>
      <c r="F49" s="3">
        <v>5</v>
      </c>
    </row>
    <row r="52" spans="1:13" x14ac:dyDescent="0.25">
      <c r="A52" s="11" t="s">
        <v>8</v>
      </c>
      <c r="B52" s="12"/>
      <c r="C52" s="12"/>
      <c r="D52" s="13"/>
      <c r="E52" s="12"/>
      <c r="F52" s="13"/>
      <c r="G52" s="12"/>
      <c r="H52" s="12"/>
      <c r="I52" s="12"/>
      <c r="J52" s="12"/>
      <c r="K52" s="12"/>
      <c r="L52" s="12"/>
      <c r="M52" s="13"/>
    </row>
    <row r="53" spans="1:13" x14ac:dyDescent="0.25">
      <c r="A53" s="1" t="s">
        <v>0</v>
      </c>
      <c r="B53" s="1" t="s">
        <v>1</v>
      </c>
      <c r="C53" s="1" t="s">
        <v>2</v>
      </c>
      <c r="D53" s="8" t="s">
        <v>3</v>
      </c>
      <c r="E53" s="1"/>
      <c r="F53" s="8" t="s">
        <v>6</v>
      </c>
      <c r="G53" s="14"/>
      <c r="H53" s="14"/>
      <c r="I53" s="14"/>
      <c r="J53" s="14"/>
      <c r="K53" s="14"/>
      <c r="L53" s="14"/>
      <c r="M53" s="15"/>
    </row>
    <row r="54" spans="1:13" x14ac:dyDescent="0.25">
      <c r="A54" s="2">
        <v>170</v>
      </c>
      <c r="B54" s="2">
        <v>0</v>
      </c>
      <c r="C54" s="2">
        <v>21.5</v>
      </c>
    </row>
    <row r="55" spans="1:13" x14ac:dyDescent="0.25">
      <c r="A55" s="2">
        <v>243</v>
      </c>
      <c r="B55" s="2">
        <f>A55-A54</f>
        <v>73</v>
      </c>
      <c r="C55" s="2">
        <v>759</v>
      </c>
      <c r="D55" s="3">
        <f>(C55-C54)/(B55-B54)</f>
        <v>10.102739726027398</v>
      </c>
      <c r="F55" s="3">
        <v>4.5</v>
      </c>
    </row>
    <row r="56" spans="1:13" x14ac:dyDescent="0.25">
      <c r="A56" s="2">
        <v>273</v>
      </c>
      <c r="B56" s="2">
        <f>A56-A54</f>
        <v>103</v>
      </c>
      <c r="C56" s="2">
        <v>1021.5</v>
      </c>
      <c r="D56" s="3">
        <f>(C56-C55)/(B56-B55)</f>
        <v>8.75</v>
      </c>
      <c r="F56" s="3">
        <v>9.8000000000000007</v>
      </c>
    </row>
    <row r="57" spans="1:13" x14ac:dyDescent="0.25">
      <c r="A57" s="2">
        <v>273</v>
      </c>
      <c r="B57" s="2">
        <f>A57-A54</f>
        <v>103</v>
      </c>
      <c r="C57" s="2">
        <v>1019.5</v>
      </c>
      <c r="F57" s="3">
        <v>5</v>
      </c>
    </row>
    <row r="61" spans="1:13" x14ac:dyDescent="0.25">
      <c r="A61" s="1" t="s">
        <v>24</v>
      </c>
    </row>
    <row r="62" spans="1:13" x14ac:dyDescent="0.25">
      <c r="A62" s="2">
        <v>6.5</v>
      </c>
      <c r="B62" s="2">
        <v>0</v>
      </c>
      <c r="C62" s="2">
        <v>23</v>
      </c>
      <c r="F62" s="3">
        <v>4.5</v>
      </c>
    </row>
    <row r="63" spans="1:13" x14ac:dyDescent="0.25">
      <c r="A63" s="2">
        <v>79.5</v>
      </c>
      <c r="B63" s="2">
        <f>A63-A62</f>
        <v>73</v>
      </c>
      <c r="C63" s="2">
        <v>765</v>
      </c>
      <c r="D63" s="16">
        <f>(C63-C62)/(B63-B62)</f>
        <v>10.164383561643836</v>
      </c>
      <c r="F63" s="3">
        <v>10.5</v>
      </c>
    </row>
    <row r="64" spans="1:13" x14ac:dyDescent="0.25">
      <c r="A64" s="2">
        <v>109.5</v>
      </c>
      <c r="B64" s="2">
        <f>A64-A62</f>
        <v>103</v>
      </c>
      <c r="C64" s="2">
        <v>1063</v>
      </c>
      <c r="D64" s="16">
        <f>(C64-C63)/(B64-B63)</f>
        <v>9.9333333333333336</v>
      </c>
      <c r="F64" s="3">
        <v>6</v>
      </c>
    </row>
    <row r="65" spans="1:17" x14ac:dyDescent="0.25">
      <c r="A65" s="2">
        <v>112.5</v>
      </c>
      <c r="B65" s="2">
        <f>A65-A62</f>
        <v>106</v>
      </c>
      <c r="C65" s="2">
        <v>1068</v>
      </c>
    </row>
    <row r="68" spans="1:17" x14ac:dyDescent="0.25">
      <c r="A68" s="1" t="s">
        <v>9</v>
      </c>
    </row>
    <row r="69" spans="1:17" x14ac:dyDescent="0.25">
      <c r="A69" s="2">
        <v>6.5</v>
      </c>
      <c r="B69" s="2">
        <v>0</v>
      </c>
      <c r="C69" s="2">
        <v>21</v>
      </c>
      <c r="F69" s="3">
        <v>4.5</v>
      </c>
      <c r="P69" s="1" t="s">
        <v>10</v>
      </c>
    </row>
    <row r="70" spans="1:17" x14ac:dyDescent="0.25">
      <c r="A70" s="2">
        <v>79.5</v>
      </c>
      <c r="B70" s="2">
        <f>A70-A69</f>
        <v>73</v>
      </c>
      <c r="C70" s="2">
        <v>764</v>
      </c>
      <c r="D70" s="16">
        <f>(C70-C69)/(B70-B69)</f>
        <v>10.178082191780822</v>
      </c>
      <c r="F70" s="3">
        <v>10.3</v>
      </c>
    </row>
    <row r="71" spans="1:17" x14ac:dyDescent="0.25">
      <c r="A71" s="2">
        <v>109.5</v>
      </c>
      <c r="B71" s="2">
        <f>A71-A69</f>
        <v>103</v>
      </c>
      <c r="C71" s="2">
        <v>1060</v>
      </c>
      <c r="D71" s="16">
        <f>(C71-C70)/(B71-B70)</f>
        <v>9.8666666666666671</v>
      </c>
      <c r="F71" s="3">
        <v>6</v>
      </c>
      <c r="O71" s="2" t="s">
        <v>12</v>
      </c>
      <c r="P71" s="2">
        <f>(650-20)/10</f>
        <v>63</v>
      </c>
      <c r="Q71" s="2" t="s">
        <v>11</v>
      </c>
    </row>
    <row r="72" spans="1:17" x14ac:dyDescent="0.25">
      <c r="A72" s="2">
        <v>112.5</v>
      </c>
      <c r="B72" s="2">
        <f>A72-A69</f>
        <v>106</v>
      </c>
      <c r="C72" s="2">
        <v>1067</v>
      </c>
      <c r="O72" s="2" t="s">
        <v>13</v>
      </c>
      <c r="P72" s="2">
        <v>2</v>
      </c>
      <c r="Q72" s="2" t="s">
        <v>11</v>
      </c>
    </row>
    <row r="75" spans="1:17" x14ac:dyDescent="0.25">
      <c r="A75" s="1" t="s">
        <v>36</v>
      </c>
    </row>
    <row r="77" spans="1:17" x14ac:dyDescent="0.25">
      <c r="A77" s="1" t="s">
        <v>14</v>
      </c>
    </row>
    <row r="78" spans="1:17" x14ac:dyDescent="0.25">
      <c r="A78" s="1" t="s">
        <v>0</v>
      </c>
      <c r="B78" s="1" t="s">
        <v>1</v>
      </c>
      <c r="C78" s="1" t="s">
        <v>2</v>
      </c>
      <c r="D78" s="8" t="s">
        <v>3</v>
      </c>
      <c r="E78" s="1"/>
      <c r="F78" s="8" t="s">
        <v>6</v>
      </c>
      <c r="H78" s="1" t="s">
        <v>0</v>
      </c>
      <c r="I78" s="17" t="s">
        <v>1</v>
      </c>
      <c r="J78" s="17" t="s">
        <v>2</v>
      </c>
      <c r="L78" s="8" t="s">
        <v>3</v>
      </c>
    </row>
    <row r="79" spans="1:17" x14ac:dyDescent="0.25">
      <c r="A79" s="2">
        <v>6.5</v>
      </c>
      <c r="B79" s="2">
        <v>0</v>
      </c>
      <c r="C79" s="2">
        <v>23.5</v>
      </c>
      <c r="F79" s="3">
        <v>4.5</v>
      </c>
      <c r="H79" s="2">
        <v>194</v>
      </c>
      <c r="I79" s="2">
        <v>0</v>
      </c>
      <c r="J79" s="2">
        <v>21.5</v>
      </c>
      <c r="M79" s="3">
        <v>4.5</v>
      </c>
      <c r="O79" s="2" t="s">
        <v>16</v>
      </c>
    </row>
    <row r="80" spans="1:17" x14ac:dyDescent="0.25">
      <c r="A80" s="2">
        <v>79.5</v>
      </c>
      <c r="B80" s="2">
        <f>A80-A79</f>
        <v>73</v>
      </c>
      <c r="C80" s="2">
        <v>759</v>
      </c>
      <c r="D80" s="16">
        <f>(C80-C79)/(B80-B79)</f>
        <v>10.075342465753424</v>
      </c>
      <c r="F80" s="3">
        <v>10.1</v>
      </c>
      <c r="H80" s="2">
        <v>257</v>
      </c>
      <c r="I80" s="2">
        <f>H80-H79</f>
        <v>63</v>
      </c>
      <c r="J80" s="2">
        <v>710</v>
      </c>
      <c r="L80" s="16">
        <f>(J80-J79)/(I80-I79)</f>
        <v>10.928571428571429</v>
      </c>
      <c r="M80" s="3">
        <v>3</v>
      </c>
    </row>
    <row r="81" spans="1:13" x14ac:dyDescent="0.25">
      <c r="A81" s="2">
        <v>109.5</v>
      </c>
      <c r="B81" s="2">
        <f>A81-A79</f>
        <v>103</v>
      </c>
      <c r="C81" s="2">
        <v>1040</v>
      </c>
      <c r="D81" s="16">
        <f>(C81-C80)/(B81-B80)</f>
        <v>9.3666666666666671</v>
      </c>
      <c r="F81" s="3">
        <v>6</v>
      </c>
      <c r="H81" s="2">
        <v>259</v>
      </c>
      <c r="I81" s="2">
        <f>H81-H79</f>
        <v>65</v>
      </c>
      <c r="J81" s="2">
        <v>718.5</v>
      </c>
      <c r="L81" s="15"/>
    </row>
    <row r="82" spans="1:13" x14ac:dyDescent="0.25">
      <c r="A82" s="2">
        <v>112.5</v>
      </c>
      <c r="B82" s="2">
        <f>A82-A79</f>
        <v>106</v>
      </c>
      <c r="C82" s="2">
        <v>1043</v>
      </c>
    </row>
    <row r="84" spans="1:13" x14ac:dyDescent="0.25">
      <c r="A84" s="1" t="s">
        <v>15</v>
      </c>
    </row>
    <row r="85" spans="1:13" x14ac:dyDescent="0.25">
      <c r="A85" s="2">
        <v>6.5</v>
      </c>
      <c r="B85" s="2">
        <v>0</v>
      </c>
      <c r="C85" s="2">
        <v>22</v>
      </c>
      <c r="F85" s="3">
        <v>4.5</v>
      </c>
      <c r="H85" s="2">
        <v>193.5</v>
      </c>
      <c r="I85" s="2">
        <v>0</v>
      </c>
      <c r="J85" s="2">
        <v>22</v>
      </c>
      <c r="M85" s="3">
        <v>4</v>
      </c>
    </row>
    <row r="86" spans="1:13" x14ac:dyDescent="0.25">
      <c r="A86" s="2">
        <v>79.5</v>
      </c>
      <c r="B86" s="2">
        <f>A86-A85</f>
        <v>73</v>
      </c>
      <c r="C86" s="2">
        <v>745</v>
      </c>
      <c r="D86" s="16">
        <f>(C86-C85)/(B86-B85)</f>
        <v>9.9041095890410951</v>
      </c>
      <c r="F86" s="3">
        <v>10.199999999999999</v>
      </c>
      <c r="H86" s="2">
        <v>256.5</v>
      </c>
      <c r="I86" s="2">
        <f>H86-H85</f>
        <v>63</v>
      </c>
      <c r="J86" s="2">
        <v>635</v>
      </c>
      <c r="L86" s="16">
        <f>(J86-J85)/(I86-I85)</f>
        <v>9.7301587301587293</v>
      </c>
      <c r="M86" s="3">
        <v>2</v>
      </c>
    </row>
    <row r="87" spans="1:13" x14ac:dyDescent="0.25">
      <c r="A87" s="2">
        <v>109.5</v>
      </c>
      <c r="B87" s="2">
        <f>A87-A85</f>
        <v>103</v>
      </c>
      <c r="C87" s="2">
        <v>1017</v>
      </c>
      <c r="D87" s="16">
        <f>(C87-C86)/(B87-B86)</f>
        <v>9.0666666666666664</v>
      </c>
      <c r="F87" s="3">
        <v>6</v>
      </c>
      <c r="H87" s="2">
        <v>258.5</v>
      </c>
      <c r="I87" s="2">
        <f>H87-H85</f>
        <v>65</v>
      </c>
      <c r="J87" s="2">
        <v>643</v>
      </c>
      <c r="L87" s="15"/>
    </row>
    <row r="88" spans="1:13" x14ac:dyDescent="0.25">
      <c r="A88" s="2">
        <v>112.5</v>
      </c>
      <c r="B88" s="2">
        <f>A88-A85</f>
        <v>106</v>
      </c>
      <c r="C88" s="2">
        <v>1027</v>
      </c>
    </row>
    <row r="90" spans="1:13" x14ac:dyDescent="0.25">
      <c r="B90" s="2" t="s">
        <v>17</v>
      </c>
      <c r="C90" s="2">
        <v>1033</v>
      </c>
    </row>
    <row r="91" spans="1:13" x14ac:dyDescent="0.25">
      <c r="C91" s="2">
        <v>1037</v>
      </c>
    </row>
    <row r="93" spans="1:13" x14ac:dyDescent="0.25">
      <c r="A93" s="1" t="s">
        <v>18</v>
      </c>
    </row>
    <row r="94" spans="1:13" x14ac:dyDescent="0.25">
      <c r="A94" s="2">
        <v>6.5</v>
      </c>
      <c r="B94" s="2">
        <v>0</v>
      </c>
      <c r="C94" s="2">
        <v>22</v>
      </c>
      <c r="H94" s="2">
        <v>203</v>
      </c>
      <c r="I94" s="2">
        <v>0</v>
      </c>
      <c r="J94" s="2">
        <v>22</v>
      </c>
    </row>
    <row r="95" spans="1:13" x14ac:dyDescent="0.25">
      <c r="A95" s="2">
        <v>79.5</v>
      </c>
      <c r="B95" s="2">
        <f>A95-A94</f>
        <v>73</v>
      </c>
      <c r="C95" s="2">
        <v>745</v>
      </c>
      <c r="D95" s="16">
        <f>(C95-C94)/(B95-B94)</f>
        <v>9.9041095890410951</v>
      </c>
      <c r="F95" s="3">
        <v>4.5</v>
      </c>
      <c r="H95" s="2">
        <v>266</v>
      </c>
      <c r="I95" s="2">
        <f>H95-H94</f>
        <v>63</v>
      </c>
      <c r="J95" s="2">
        <v>649</v>
      </c>
      <c r="L95" s="16">
        <f>(J95-J94)/(I95-I94)</f>
        <v>9.9523809523809526</v>
      </c>
      <c r="M95" s="3">
        <v>4.0999999999999996</v>
      </c>
    </row>
    <row r="96" spans="1:13" x14ac:dyDescent="0.25">
      <c r="A96" s="2">
        <v>109.5</v>
      </c>
      <c r="B96" s="2">
        <f>A96-A94</f>
        <v>103</v>
      </c>
      <c r="C96" s="2">
        <v>1017</v>
      </c>
      <c r="D96" s="16">
        <f>(C96-C95)/(B96-B95)</f>
        <v>9.0666666666666664</v>
      </c>
      <c r="F96" s="3">
        <v>10.199999999999999</v>
      </c>
      <c r="H96" s="2">
        <v>268</v>
      </c>
      <c r="I96" s="2">
        <f>H96-H94</f>
        <v>65</v>
      </c>
      <c r="J96" s="2">
        <v>653</v>
      </c>
      <c r="L96" s="15"/>
      <c r="M96" s="3">
        <v>1.4</v>
      </c>
    </row>
    <row r="97" spans="1:13" x14ac:dyDescent="0.25">
      <c r="A97" s="2">
        <v>112.5</v>
      </c>
      <c r="B97" s="2">
        <f>A97-A94</f>
        <v>106</v>
      </c>
      <c r="C97" s="2">
        <v>1027</v>
      </c>
      <c r="F97" s="3">
        <v>4.5</v>
      </c>
    </row>
    <row r="98" spans="1:13" x14ac:dyDescent="0.25">
      <c r="J98" s="2" t="s">
        <v>19</v>
      </c>
    </row>
    <row r="99" spans="1:13" x14ac:dyDescent="0.25">
      <c r="J99" s="2" t="s">
        <v>20</v>
      </c>
    </row>
    <row r="102" spans="1:13" x14ac:dyDescent="0.25">
      <c r="A102" s="11" t="s">
        <v>21</v>
      </c>
      <c r="B102" s="12"/>
      <c r="C102" s="12"/>
      <c r="D102" s="13"/>
      <c r="E102" s="12"/>
      <c r="F102" s="13"/>
      <c r="G102" s="12"/>
      <c r="H102" s="12"/>
      <c r="I102" s="12"/>
      <c r="J102" s="12"/>
      <c r="K102" s="12"/>
      <c r="L102" s="12"/>
      <c r="M102" s="13"/>
    </row>
    <row r="103" spans="1:13" x14ac:dyDescent="0.25">
      <c r="A103" s="17" t="s">
        <v>0</v>
      </c>
      <c r="B103" s="17" t="s">
        <v>1</v>
      </c>
      <c r="C103" s="17" t="s">
        <v>2</v>
      </c>
      <c r="D103" s="8" t="s">
        <v>3</v>
      </c>
      <c r="E103" s="1"/>
      <c r="F103" s="8" t="s">
        <v>6</v>
      </c>
      <c r="G103" s="1"/>
      <c r="H103" s="1" t="s">
        <v>0</v>
      </c>
      <c r="I103" s="17" t="s">
        <v>1</v>
      </c>
      <c r="J103" s="17" t="s">
        <v>2</v>
      </c>
      <c r="L103" s="8" t="s">
        <v>3</v>
      </c>
      <c r="M103" s="15"/>
    </row>
    <row r="104" spans="1:13" x14ac:dyDescent="0.25">
      <c r="A104" s="2">
        <v>6.5</v>
      </c>
      <c r="B104" s="2">
        <v>0</v>
      </c>
      <c r="C104" s="2">
        <v>21.5</v>
      </c>
      <c r="H104" s="2">
        <v>193.5</v>
      </c>
      <c r="I104" s="2">
        <v>0</v>
      </c>
      <c r="J104" s="2">
        <v>22</v>
      </c>
    </row>
    <row r="105" spans="1:13" x14ac:dyDescent="0.25">
      <c r="A105" s="2">
        <v>79.5</v>
      </c>
      <c r="B105" s="2">
        <f>A105-A104</f>
        <v>73</v>
      </c>
      <c r="C105" s="2">
        <v>749</v>
      </c>
      <c r="D105" s="16">
        <f>(C105-C104)/(B105-B104)</f>
        <v>9.9657534246575334</v>
      </c>
      <c r="F105" s="3">
        <v>4.5</v>
      </c>
      <c r="H105" s="2">
        <v>256.5</v>
      </c>
      <c r="I105" s="2">
        <f>H105-H104</f>
        <v>63</v>
      </c>
      <c r="J105" s="10">
        <v>660</v>
      </c>
      <c r="L105" s="16">
        <f>(J105-J104)/(I105-I104)</f>
        <v>10.126984126984127</v>
      </c>
      <c r="M105" s="3">
        <v>4.0999999999999996</v>
      </c>
    </row>
    <row r="106" spans="1:13" x14ac:dyDescent="0.25">
      <c r="A106" s="2">
        <v>109.5</v>
      </c>
      <c r="B106" s="2">
        <f>A106-A104</f>
        <v>103</v>
      </c>
      <c r="C106" s="10">
        <v>1035</v>
      </c>
      <c r="D106" s="16">
        <f>(C106-C105)/(B106-B105)</f>
        <v>9.5333333333333332</v>
      </c>
      <c r="F106" s="3">
        <v>10.199999999999999</v>
      </c>
      <c r="H106" s="2">
        <v>258.5</v>
      </c>
      <c r="I106" s="2">
        <f>H106-H104</f>
        <v>65</v>
      </c>
      <c r="J106" s="10">
        <v>662</v>
      </c>
      <c r="L106" s="15"/>
      <c r="M106" s="3">
        <v>1.4</v>
      </c>
    </row>
    <row r="107" spans="1:13" x14ac:dyDescent="0.25">
      <c r="A107" s="2">
        <v>112.5</v>
      </c>
      <c r="B107" s="2">
        <f>A107-A104</f>
        <v>106</v>
      </c>
      <c r="C107" s="10">
        <v>1026</v>
      </c>
      <c r="F107" s="3">
        <v>4.5</v>
      </c>
    </row>
    <row r="110" spans="1:13" x14ac:dyDescent="0.25">
      <c r="A110" s="11" t="s">
        <v>25</v>
      </c>
      <c r="B110" s="12"/>
      <c r="C110" s="12"/>
      <c r="D110" s="13"/>
      <c r="E110" s="12"/>
      <c r="F110" s="13"/>
      <c r="G110" s="12"/>
      <c r="H110" s="12"/>
      <c r="I110" s="12"/>
      <c r="J110" s="12"/>
      <c r="K110" s="12"/>
      <c r="L110" s="12"/>
      <c r="M110" s="13"/>
    </row>
    <row r="111" spans="1:13" x14ac:dyDescent="0.25">
      <c r="A111" s="17" t="s">
        <v>0</v>
      </c>
      <c r="B111" s="17" t="s">
        <v>1</v>
      </c>
      <c r="C111" s="17" t="s">
        <v>2</v>
      </c>
      <c r="D111" s="8" t="s">
        <v>3</v>
      </c>
      <c r="E111" s="1"/>
      <c r="F111" s="8" t="s">
        <v>6</v>
      </c>
      <c r="G111" s="1"/>
      <c r="H111" s="1" t="s">
        <v>0</v>
      </c>
      <c r="I111" s="17" t="s">
        <v>1</v>
      </c>
      <c r="J111" s="17" t="s">
        <v>2</v>
      </c>
      <c r="L111" s="8" t="s">
        <v>3</v>
      </c>
      <c r="M111" s="15"/>
    </row>
    <row r="112" spans="1:13" x14ac:dyDescent="0.25">
      <c r="A112" s="2">
        <v>7</v>
      </c>
      <c r="B112" s="2">
        <v>0</v>
      </c>
      <c r="C112" s="2">
        <v>22</v>
      </c>
      <c r="H112" s="2">
        <v>194</v>
      </c>
      <c r="I112" s="2">
        <v>0</v>
      </c>
      <c r="J112" s="2">
        <v>22</v>
      </c>
    </row>
    <row r="113" spans="1:13" x14ac:dyDescent="0.25">
      <c r="A113" s="2">
        <v>80</v>
      </c>
      <c r="B113" s="2">
        <f>A113-A112</f>
        <v>73</v>
      </c>
      <c r="C113" s="2">
        <v>749</v>
      </c>
      <c r="D113" s="16">
        <f>(C113-C112)/(B113-B112)</f>
        <v>9.9589041095890405</v>
      </c>
      <c r="F113" s="3">
        <v>4.5</v>
      </c>
      <c r="H113" s="2">
        <v>257</v>
      </c>
      <c r="I113" s="2">
        <f>H113-H112</f>
        <v>63</v>
      </c>
      <c r="J113" s="18">
        <v>644.70000000000005</v>
      </c>
      <c r="L113" s="16">
        <f>(J113-J112)/(I113-I112)</f>
        <v>9.8841269841269845</v>
      </c>
      <c r="M113" s="3">
        <v>4</v>
      </c>
    </row>
    <row r="114" spans="1:13" x14ac:dyDescent="0.25">
      <c r="A114" s="2">
        <v>110</v>
      </c>
      <c r="B114" s="2">
        <f>A114-A112</f>
        <v>103</v>
      </c>
      <c r="C114" s="18">
        <v>1057</v>
      </c>
      <c r="D114" s="16">
        <f>(C114-C113)/(B114-B113)</f>
        <v>10.266666666666667</v>
      </c>
      <c r="F114" s="3">
        <v>10.6</v>
      </c>
      <c r="H114" s="2">
        <v>259</v>
      </c>
      <c r="I114" s="2">
        <f>H114-H112</f>
        <v>65</v>
      </c>
      <c r="J114" s="18">
        <v>647.4</v>
      </c>
      <c r="L114" s="15"/>
      <c r="M114" s="3">
        <v>1.3</v>
      </c>
    </row>
    <row r="115" spans="1:13" x14ac:dyDescent="0.25">
      <c r="A115" s="2">
        <v>113</v>
      </c>
      <c r="B115" s="2">
        <f>A115-A112</f>
        <v>106</v>
      </c>
      <c r="C115" s="18">
        <v>1053</v>
      </c>
      <c r="F115" s="3">
        <v>5.4</v>
      </c>
    </row>
    <row r="116" spans="1:13" x14ac:dyDescent="0.25">
      <c r="C116" s="18"/>
    </row>
    <row r="117" spans="1:13" x14ac:dyDescent="0.25">
      <c r="A117" s="2" t="s">
        <v>28</v>
      </c>
    </row>
    <row r="119" spans="1:13" x14ac:dyDescent="0.25">
      <c r="A119" s="11" t="s">
        <v>26</v>
      </c>
      <c r="B119" s="12"/>
      <c r="C119" s="12"/>
      <c r="D119" s="13"/>
      <c r="E119" s="12"/>
      <c r="F119" s="13"/>
      <c r="G119" s="12"/>
      <c r="H119" s="12"/>
      <c r="I119" s="12"/>
      <c r="J119" s="12"/>
      <c r="K119" s="12"/>
      <c r="L119" s="12"/>
      <c r="M119" s="13"/>
    </row>
    <row r="120" spans="1:13" x14ac:dyDescent="0.25">
      <c r="A120" s="17" t="s">
        <v>0</v>
      </c>
      <c r="B120" s="17" t="s">
        <v>1</v>
      </c>
      <c r="C120" s="17" t="s">
        <v>2</v>
      </c>
      <c r="D120" s="8" t="s">
        <v>3</v>
      </c>
      <c r="E120" s="1"/>
      <c r="F120" s="8" t="s">
        <v>6</v>
      </c>
      <c r="G120" s="1"/>
      <c r="H120" s="1" t="s">
        <v>0</v>
      </c>
      <c r="I120" s="17" t="s">
        <v>1</v>
      </c>
      <c r="J120" s="17" t="s">
        <v>2</v>
      </c>
      <c r="L120" s="8" t="s">
        <v>3</v>
      </c>
      <c r="M120" s="15"/>
    </row>
    <row r="121" spans="1:13" x14ac:dyDescent="0.25">
      <c r="A121" s="2">
        <v>8.3000000000000007</v>
      </c>
      <c r="B121" s="2">
        <v>0</v>
      </c>
      <c r="C121" s="2">
        <v>22.2</v>
      </c>
      <c r="H121" s="2">
        <v>195</v>
      </c>
      <c r="I121" s="2">
        <v>0</v>
      </c>
      <c r="J121" s="2">
        <v>21</v>
      </c>
    </row>
    <row r="122" spans="1:13" x14ac:dyDescent="0.25">
      <c r="A122" s="2">
        <v>81.3</v>
      </c>
      <c r="B122" s="2">
        <f>A122-A121</f>
        <v>73</v>
      </c>
      <c r="C122" s="2">
        <v>748</v>
      </c>
      <c r="D122" s="16">
        <f>(C122-C121)/(B122-B121)</f>
        <v>9.9424657534246563</v>
      </c>
      <c r="F122" s="3">
        <v>4.5</v>
      </c>
      <c r="H122" s="2">
        <v>258</v>
      </c>
      <c r="I122" s="2">
        <f>H122-H121</f>
        <v>63</v>
      </c>
      <c r="J122" s="18">
        <v>655</v>
      </c>
      <c r="L122" s="16">
        <f>(J122-J121)/(H122-H121)</f>
        <v>10.063492063492063</v>
      </c>
      <c r="M122" s="3">
        <v>4.0999999999999996</v>
      </c>
    </row>
    <row r="123" spans="1:13" x14ac:dyDescent="0.25">
      <c r="A123" s="2">
        <v>111.3</v>
      </c>
      <c r="B123" s="2">
        <f>A123-A121</f>
        <v>103</v>
      </c>
      <c r="C123" s="18">
        <v>1050</v>
      </c>
      <c r="D123" s="16">
        <f>(C123-C122)/(B123-B122)</f>
        <v>10.066666666666666</v>
      </c>
      <c r="F123" s="3">
        <v>10.5</v>
      </c>
      <c r="H123" s="2">
        <v>260</v>
      </c>
      <c r="I123" s="2">
        <f>H123-H121</f>
        <v>65</v>
      </c>
      <c r="J123" s="18">
        <v>660</v>
      </c>
      <c r="L123" s="15"/>
      <c r="M123" s="3">
        <v>1.3</v>
      </c>
    </row>
    <row r="124" spans="1:13" x14ac:dyDescent="0.25">
      <c r="A124" s="2">
        <v>114.3</v>
      </c>
      <c r="B124" s="2">
        <f>A124-A121</f>
        <v>106</v>
      </c>
      <c r="C124" s="18">
        <v>1046</v>
      </c>
      <c r="F124" s="3">
        <v>5.4</v>
      </c>
    </row>
    <row r="126" spans="1:13" x14ac:dyDescent="0.25">
      <c r="C126" s="18"/>
    </row>
    <row r="127" spans="1:13" x14ac:dyDescent="0.25">
      <c r="A127" s="11" t="s">
        <v>27</v>
      </c>
      <c r="B127" s="12"/>
      <c r="C127" s="12"/>
      <c r="D127" s="13"/>
      <c r="E127" s="12"/>
      <c r="F127" s="13"/>
      <c r="G127" s="12"/>
      <c r="H127" s="12"/>
      <c r="I127" s="12"/>
      <c r="J127" s="12"/>
      <c r="K127" s="12"/>
      <c r="L127" s="12"/>
      <c r="M127" s="13"/>
    </row>
    <row r="128" spans="1:13" x14ac:dyDescent="0.25">
      <c r="A128" s="17" t="s">
        <v>0</v>
      </c>
      <c r="B128" s="17" t="s">
        <v>1</v>
      </c>
      <c r="C128" s="17" t="s">
        <v>2</v>
      </c>
      <c r="D128" s="8" t="s">
        <v>3</v>
      </c>
      <c r="E128" s="1"/>
      <c r="F128" s="8" t="s">
        <v>6</v>
      </c>
      <c r="G128" s="1"/>
      <c r="H128" s="1" t="s">
        <v>0</v>
      </c>
      <c r="I128" s="17" t="s">
        <v>1</v>
      </c>
      <c r="J128" s="17" t="s">
        <v>2</v>
      </c>
      <c r="L128" s="8" t="s">
        <v>3</v>
      </c>
      <c r="M128" s="15"/>
    </row>
    <row r="129" spans="1:13" x14ac:dyDescent="0.25">
      <c r="B129" s="2">
        <v>0</v>
      </c>
      <c r="J129" s="2">
        <v>21</v>
      </c>
    </row>
    <row r="130" spans="1:13" x14ac:dyDescent="0.25">
      <c r="B130" s="2">
        <f>A130-A129</f>
        <v>0</v>
      </c>
      <c r="D130" s="16" t="e">
        <f>(C130-C129)/(B130-B129)</f>
        <v>#DIV/0!</v>
      </c>
      <c r="F130" s="3">
        <v>4.5</v>
      </c>
      <c r="J130" s="18"/>
      <c r="L130" s="16" t="e">
        <f>(J130-J129)/(I130-I129)</f>
        <v>#DIV/0!</v>
      </c>
      <c r="M130" s="3">
        <v>4</v>
      </c>
    </row>
    <row r="131" spans="1:13" x14ac:dyDescent="0.25">
      <c r="B131" s="2">
        <f>A131-A129</f>
        <v>0</v>
      </c>
      <c r="C131" s="18"/>
      <c r="D131" s="16" t="e">
        <f>(C131-C130)/(B131-B130)</f>
        <v>#DIV/0!</v>
      </c>
      <c r="F131" s="3">
        <v>10.5</v>
      </c>
      <c r="J131" s="18"/>
      <c r="L131" s="15"/>
      <c r="M131" s="3">
        <v>1.3</v>
      </c>
    </row>
    <row r="132" spans="1:13" x14ac:dyDescent="0.25">
      <c r="B132" s="2">
        <f>A132-A129</f>
        <v>0</v>
      </c>
      <c r="C132" s="18"/>
      <c r="F132" s="3">
        <v>5.5</v>
      </c>
    </row>
    <row r="135" spans="1:13" x14ac:dyDescent="0.25">
      <c r="A135" s="1" t="s">
        <v>30</v>
      </c>
      <c r="B135" s="2" t="s">
        <v>31</v>
      </c>
    </row>
    <row r="137" spans="1:13" x14ac:dyDescent="0.25">
      <c r="A137" s="1" t="s">
        <v>29</v>
      </c>
      <c r="B137" s="2" t="s">
        <v>32</v>
      </c>
    </row>
    <row r="138" spans="1:13" x14ac:dyDescent="0.25">
      <c r="A138" s="1"/>
    </row>
    <row r="141" spans="1:13" x14ac:dyDescent="0.25">
      <c r="G141" s="19"/>
    </row>
  </sheetData>
  <mergeCells count="2">
    <mergeCell ref="A16:M16"/>
    <mergeCell ref="A1:M1"/>
  </mergeCells>
  <pageMargins left="0.7" right="0.7" top="0.78740157499999996" bottom="0.78740157499999996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Härten 10_1050_3_Verg. 10_650_2</vt:lpstr>
    </vt:vector>
  </TitlesOfParts>
  <Company>MCL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MCL Mitarbeiter</dc:creator>
  <cp:lastModifiedBy>MCL Mitarbeiter</cp:lastModifiedBy>
  <dcterms:created xsi:type="dcterms:W3CDTF">2018-08-16T16:01:40Z</dcterms:created>
  <dcterms:modified xsi:type="dcterms:W3CDTF">2018-08-22T14:18:37Z</dcterms:modified>
</cp:coreProperties>
</file>